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illy\Desktop\Wisjora\Opleiding\Profit first\"/>
    </mc:Choice>
  </mc:AlternateContent>
  <xr:revisionPtr revIDLastSave="0" documentId="13_ncr:1_{239A86CF-5087-465A-ACA5-E629530BED4A}" xr6:coauthVersionLast="45" xr6:coauthVersionMax="45" xr10:uidLastSave="{00000000-0000-0000-0000-000000000000}"/>
  <bookViews>
    <workbookView xWindow="-108" yWindow="-108" windowWidth="23256" windowHeight="12576" tabRatio="954" activeTab="2" xr2:uid="{00000000-000D-0000-FFFF-FFFF00000000}"/>
  </bookViews>
  <sheets>
    <sheet name="Toelichting" sheetId="6" r:id="rId1"/>
    <sheet name="Profit Assessment" sheetId="4" r:id="rId2"/>
    <sheet name="Profit First Verdeling " sheetId="8" r:id="rId3"/>
    <sheet name="PF Percentages" sheetId="5" r:id="rId4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8" l="1"/>
  <c r="E13" i="8"/>
  <c r="F7" i="8"/>
  <c r="F8" i="8" s="1"/>
  <c r="F10" i="8" s="1"/>
  <c r="F11" i="8" l="1"/>
  <c r="F12" i="8"/>
  <c r="F9" i="8"/>
  <c r="F13" i="8" l="1"/>
  <c r="C8" i="4" l="1"/>
  <c r="E9" i="4" s="1"/>
  <c r="J10" i="5"/>
  <c r="I10" i="5"/>
  <c r="H10" i="5"/>
  <c r="G10" i="5"/>
  <c r="F10" i="5"/>
  <c r="E10" i="5"/>
  <c r="D10" i="5"/>
  <c r="C10" i="5"/>
  <c r="D9" i="4" l="1"/>
  <c r="D10" i="4"/>
  <c r="E10" i="4"/>
  <c r="F10" i="4" s="1"/>
  <c r="H10" i="4" s="1"/>
  <c r="I10" i="4" s="1"/>
  <c r="F9" i="4"/>
  <c r="H9" i="4" s="1"/>
  <c r="I9" i="4" s="1"/>
  <c r="G9" i="4"/>
  <c r="E11" i="4"/>
  <c r="F11" i="4" s="1"/>
  <c r="H11" i="4" s="1"/>
  <c r="I11" i="4" s="1"/>
  <c r="D12" i="4"/>
  <c r="C13" i="4"/>
  <c r="E12" i="4"/>
  <c r="F12" i="4" s="1"/>
  <c r="H12" i="4" s="1"/>
  <c r="I12" i="4" s="1"/>
  <c r="D11" i="4"/>
  <c r="D13" i="4" l="1"/>
  <c r="G10" i="4"/>
  <c r="G12" i="4"/>
  <c r="E13" i="4"/>
  <c r="G11" i="4"/>
</calcChain>
</file>

<file path=xl/sharedStrings.xml><?xml version="1.0" encoding="utf-8"?>
<sst xmlns="http://schemas.openxmlformats.org/spreadsheetml/2006/main" count="70" uniqueCount="63">
  <si>
    <t>Totale omzet</t>
  </si>
  <si>
    <t>Materialen en onderaannemers</t>
  </si>
  <si>
    <t>Echte omzet</t>
  </si>
  <si>
    <t>Winst</t>
  </si>
  <si>
    <t>Salaris eigenaren</t>
  </si>
  <si>
    <t>Belastingen</t>
  </si>
  <si>
    <t>Kosten</t>
  </si>
  <si>
    <t>INSTANT ASSESSMENT</t>
  </si>
  <si>
    <t>Bedragen excl. btw</t>
  </si>
  <si>
    <t>A</t>
  </si>
  <si>
    <t>B</t>
  </si>
  <si>
    <t>C</t>
  </si>
  <si>
    <t>D</t>
  </si>
  <si>
    <t>E</t>
  </si>
  <si>
    <t>F</t>
  </si>
  <si>
    <t>G</t>
  </si>
  <si>
    <t>H</t>
  </si>
  <si>
    <t>Real Rev Range (Up To)</t>
  </si>
  <si>
    <t>marge:</t>
  </si>
  <si>
    <t>© 2017 Profit First Nederland – Instant assesment v3</t>
  </si>
  <si>
    <t>Instant Assessment</t>
  </si>
  <si>
    <t>Dit bestand hoort bij het boek: Profit First</t>
  </si>
  <si>
    <t>bit.ly/BoekProfitFirst</t>
  </si>
  <si>
    <t>Toelichting</t>
  </si>
  <si>
    <t>Dit model is gemaakt door Healthy Finance. Healthy Finance stelt dit model gratis ter beschikking als hulpmiddel.</t>
  </si>
  <si>
    <t>Het gebruik van dit model is geheel voor eigen risico. Cellen zijn niet beveiligd. Controleer zelf of de formules nog kloppen.</t>
  </si>
  <si>
    <t xml:space="preserve">Healthy Finance is niet aansprakelijkheid voor onjuiste uitkomsten, typ-fouten, programmerfouten of andere problemen met het gebruik van dit model. </t>
  </si>
  <si>
    <t>Heb je tips hoe dit sheet verbeterd kan worden, aarzel dan niet een mail te sturen naar femke@profitfirst.nl</t>
  </si>
  <si>
    <r>
      <t>Versie</t>
    </r>
    <r>
      <rPr>
        <sz val="14"/>
        <color indexed="62"/>
        <rFont val="Calibri"/>
        <family val="2"/>
      </rPr>
      <t>: 1</t>
    </r>
  </si>
  <si>
    <t>Zie voor meer informatie over Profit First:</t>
  </si>
  <si>
    <t>http://www.profitfirst.nl</t>
  </si>
  <si>
    <t>Huidig %</t>
  </si>
  <si>
    <t>WERKELIJK</t>
  </si>
  <si>
    <t>Controle</t>
  </si>
  <si>
    <t>Profit First %</t>
  </si>
  <si>
    <t>Profit First €</t>
  </si>
  <si>
    <t>Verschil %</t>
  </si>
  <si>
    <t>Verschil €</t>
  </si>
  <si>
    <t>Op te lossen</t>
  </si>
  <si>
    <t>Vul alleen de lichtblauwe cellen van tabblad 'Profit Assessement' in.</t>
  </si>
  <si>
    <t xml:space="preserve">Verwerkt t/m </t>
  </si>
  <si>
    <t>Ontvangen</t>
  </si>
  <si>
    <t>Verdeling</t>
  </si>
  <si>
    <t>percentage</t>
  </si>
  <si>
    <t>bedrag</t>
  </si>
  <si>
    <t>BTW</t>
  </si>
  <si>
    <t>Salaris</t>
  </si>
  <si>
    <t>Totaal</t>
  </si>
  <si>
    <t>vul hier de datum tot waar je onvangsten hebt verwerkt</t>
  </si>
  <si>
    <t>Hoe werkt het:</t>
  </si>
  <si>
    <t>Vul in de linkertabel in de lichtblauwe velden de bedragen in van de betalingen die je in de afgelopen periode hebt ontvangen (inclusief btw)</t>
  </si>
  <si>
    <t>Belasting</t>
  </si>
  <si>
    <t>Ontvangen bedragen</t>
  </si>
  <si>
    <t>Evalueer de percentages regelmatig of ze nog voor jou passen.</t>
  </si>
  <si>
    <t>Gebruik is op eigen risico en de cellen zijn niet beveiligd.</t>
  </si>
  <si>
    <t>Wisjora is niet aansprakelijk voor een onjuiste uitkomsten, typefouten, programmeerfouten of andere problemen bij gebruik van dit model</t>
  </si>
  <si>
    <t>Vul boven in bij " verwerkt t/m " de datum tot waar je de ontvangsten heb bijgewerkt. (is gewoon handig om te doen)</t>
  </si>
  <si>
    <t>Vul in de rechtertabel in de middelste kolom de percentages in waar je mee wilt werken. Deze kun je aanpassen. Let op: Pas de bedragen niet aan.</t>
  </si>
  <si>
    <t xml:space="preserve">Het totaal percentage wat naar de Winst/ Salaris/ Belasting en Kostenrekening gaat is in totaal altijd 100%. De BTW wordt er eerst vanaf gehaald. </t>
  </si>
  <si>
    <t>Dit rekenmodel is een aanvullig op de de methode Profit First.</t>
  </si>
  <si>
    <t>Dit rekenmodel is gemaakt door Wisjora en wordt gratis ter beschikking gesteld.</t>
  </si>
  <si>
    <t>Profit first: Verdeling over de potjes</t>
  </si>
  <si>
    <t>Boek de bedragen over naar de verschillende rekeningen.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</si>
</sst>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44" formatCode="_ &quot;€&quot;\ * #,##0.00_ ;_ &quot;€&quot;\ * \-#,##0.00_ ;_ &quot;€&quot;\ * &quot;-&quot;??_ ;_ @_ "/>
    <numFmt numFmtId="164" formatCode="&quot;€&quot;#,##0"/>
    <numFmt numFmtId="165" formatCode="_(&quot;€&quot;* #,##0.00_);_(&quot;€&quot;* \(#,##0.00\);_(&quot;€&quot;* &quot;-&quot;??_);_(@_)"/>
  </numFmts>
  <fonts count="35" x14ac:knownFonts="1">
    <font>
      <sz val="10"/>
      <name val="Arial"/>
      <family val="2"/>
      <charset val="1"/>
    </font>
    <font>
      <b/>
      <sz val="12"/>
      <name val="Cambria"/>
      <family val="1"/>
      <charset val="1"/>
    </font>
    <font>
      <b/>
      <sz val="12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rgb="FF0070C0"/>
      <name val="Cambria"/>
      <family val="1"/>
      <charset val="1"/>
    </font>
    <font>
      <b/>
      <sz val="12"/>
      <color rgb="FF0070C0"/>
      <name val="Cambria"/>
      <family val="1"/>
      <charset val="1"/>
    </font>
    <font>
      <b/>
      <sz val="11"/>
      <name val="Arial"/>
      <family val="2"/>
      <charset val="1"/>
    </font>
    <font>
      <b/>
      <sz val="11"/>
      <name val="Cambria"/>
      <family val="1"/>
      <charset val="1"/>
    </font>
    <font>
      <sz val="8"/>
      <name val="Arial"/>
      <family val="2"/>
      <charset val="1"/>
    </font>
    <font>
      <b/>
      <sz val="16"/>
      <color indexed="62"/>
      <name val="Calibri"/>
      <family val="2"/>
    </font>
    <font>
      <sz val="14"/>
      <color indexed="62"/>
      <name val="Calibri"/>
      <family val="2"/>
    </font>
    <font>
      <u/>
      <sz val="10"/>
      <color indexed="12"/>
      <name val="Arial"/>
    </font>
    <font>
      <u/>
      <sz val="14"/>
      <color indexed="12"/>
      <name val="Arial"/>
    </font>
    <font>
      <b/>
      <sz val="14"/>
      <color indexed="62"/>
      <name val="Calibri"/>
      <family val="2"/>
    </font>
    <font>
      <sz val="14"/>
      <name val="Calibri"/>
      <family val="2"/>
    </font>
    <font>
      <sz val="10"/>
      <color rgb="FF173658"/>
      <name val="Arial"/>
      <family val="2"/>
      <charset val="1"/>
    </font>
    <font>
      <b/>
      <sz val="12"/>
      <color rgb="FF173658"/>
      <name val="Cambria"/>
      <family val="1"/>
      <charset val="1"/>
    </font>
    <font>
      <b/>
      <sz val="12"/>
      <color rgb="FF173658"/>
      <name val="Arial"/>
      <family val="2"/>
      <charset val="1"/>
    </font>
    <font>
      <sz val="11"/>
      <color rgb="FF173658"/>
      <name val="Cambria"/>
      <family val="1"/>
      <charset val="1"/>
    </font>
    <font>
      <sz val="11"/>
      <color rgb="FF173658"/>
      <name val="Arial"/>
      <family val="2"/>
      <charset val="1"/>
    </font>
    <font>
      <b/>
      <sz val="18"/>
      <color rgb="FF173658"/>
      <name val="Calibri"/>
      <family val="2"/>
      <scheme val="minor"/>
    </font>
    <font>
      <b/>
      <i/>
      <sz val="10"/>
      <color rgb="FF173658"/>
      <name val="Calibri"/>
      <family val="2"/>
      <scheme val="minor"/>
    </font>
    <font>
      <sz val="10"/>
      <color rgb="FF173658"/>
      <name val="Calibri"/>
      <family val="2"/>
      <scheme val="minor"/>
    </font>
    <font>
      <i/>
      <sz val="11"/>
      <color rgb="FF173658"/>
      <name val="Calibri"/>
      <family val="2"/>
      <scheme val="minor"/>
    </font>
    <font>
      <b/>
      <sz val="11"/>
      <color rgb="FF173658"/>
      <name val="Calibri"/>
      <family val="2"/>
      <scheme val="minor"/>
    </font>
    <font>
      <shadow/>
      <sz val="11"/>
      <color rgb="FF173658"/>
      <name val="Calibri"/>
      <family val="2"/>
      <scheme val="minor"/>
    </font>
    <font>
      <sz val="11"/>
      <color rgb="FF173658"/>
      <name val="Calibri"/>
      <family val="2"/>
      <scheme val="minor"/>
    </font>
    <font>
      <b/>
      <shadow/>
      <sz val="11"/>
      <color rgb="FF17365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rgb="FF173658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FEFEF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3300"/>
      </patternFill>
    </fill>
    <fill>
      <patternFill patternType="solid">
        <fgColor theme="0"/>
        <bgColor rgb="FFEEEEEE"/>
      </patternFill>
    </fill>
    <fill>
      <patternFill patternType="solid">
        <fgColor rgb="FF00ACA4"/>
        <bgColor indexed="64"/>
      </patternFill>
    </fill>
    <fill>
      <patternFill patternType="solid">
        <fgColor rgb="FF00ACA4"/>
        <bgColor rgb="FF003300"/>
      </patternFill>
    </fill>
    <fill>
      <patternFill patternType="solid">
        <fgColor theme="8" tint="0.79998168889431442"/>
        <bgColor rgb="FFEEEEE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00ACA4"/>
      </top>
      <bottom style="thin">
        <color rgb="FF00ACA4"/>
      </bottom>
      <diagonal/>
    </border>
    <border>
      <left style="medium">
        <color rgb="FF00ACA4"/>
      </left>
      <right style="medium">
        <color rgb="FF00ACA4"/>
      </right>
      <top style="medium">
        <color rgb="FF00ACA4"/>
      </top>
      <bottom style="medium">
        <color rgb="FF00ACA4"/>
      </bottom>
      <diagonal/>
    </border>
    <border>
      <left style="medium">
        <color rgb="FF00ACA4"/>
      </left>
      <right/>
      <top style="medium">
        <color rgb="FF00ACA4"/>
      </top>
      <bottom style="medium">
        <color rgb="FF00ACA4"/>
      </bottom>
      <diagonal/>
    </border>
    <border>
      <left/>
      <right/>
      <top style="medium">
        <color rgb="FF00ACA4"/>
      </top>
      <bottom style="medium">
        <color rgb="FF00ACA4"/>
      </bottom>
      <diagonal/>
    </border>
    <border>
      <left/>
      <right style="medium">
        <color rgb="FF00ACA4"/>
      </right>
      <top style="medium">
        <color rgb="FF00ACA4"/>
      </top>
      <bottom style="medium">
        <color rgb="FF00ACA4"/>
      </bottom>
      <diagonal/>
    </border>
    <border>
      <left style="medium">
        <color rgb="FF00ACA4"/>
      </left>
      <right style="medium">
        <color rgb="FF00ACA4"/>
      </right>
      <top style="medium">
        <color rgb="FF00ACA4"/>
      </top>
      <bottom style="thin">
        <color rgb="FF00ACA4"/>
      </bottom>
      <diagonal/>
    </border>
    <border>
      <left style="medium">
        <color rgb="FF00ACA4"/>
      </left>
      <right style="medium">
        <color rgb="FF00ACA4"/>
      </right>
      <top style="thin">
        <color rgb="FF00ACA4"/>
      </top>
      <bottom style="thin">
        <color rgb="FF00ACA4"/>
      </bottom>
      <diagonal/>
    </border>
    <border>
      <left style="medium">
        <color rgb="FF00ACA4"/>
      </left>
      <right style="medium">
        <color rgb="FF00ACA4"/>
      </right>
      <top style="thin">
        <color rgb="FF00ACA4"/>
      </top>
      <bottom/>
      <diagonal/>
    </border>
    <border>
      <left style="medium">
        <color rgb="FF00ACA4"/>
      </left>
      <right style="thin">
        <color rgb="FF00ACA4"/>
      </right>
      <top style="medium">
        <color rgb="FF00ACA4"/>
      </top>
      <bottom style="thin">
        <color rgb="FF00ACA4"/>
      </bottom>
      <diagonal/>
    </border>
    <border>
      <left style="thin">
        <color rgb="FF00ACA4"/>
      </left>
      <right style="thin">
        <color rgb="FF00ACA4"/>
      </right>
      <top style="medium">
        <color rgb="FF00ACA4"/>
      </top>
      <bottom style="thin">
        <color rgb="FF00ACA4"/>
      </bottom>
      <diagonal/>
    </border>
    <border>
      <left style="thin">
        <color rgb="FF00ACA4"/>
      </left>
      <right style="medium">
        <color rgb="FF00ACA4"/>
      </right>
      <top style="medium">
        <color rgb="FF00ACA4"/>
      </top>
      <bottom style="thin">
        <color rgb="FF00ACA4"/>
      </bottom>
      <diagonal/>
    </border>
    <border>
      <left style="medium">
        <color rgb="FF00ACA4"/>
      </left>
      <right style="thin">
        <color rgb="FF00ACA4"/>
      </right>
      <top style="thin">
        <color rgb="FF00ACA4"/>
      </top>
      <bottom style="thin">
        <color rgb="FF00ACA4"/>
      </bottom>
      <diagonal/>
    </border>
    <border>
      <left style="thin">
        <color rgb="FF00ACA4"/>
      </left>
      <right style="thin">
        <color rgb="FF00ACA4"/>
      </right>
      <top style="thin">
        <color rgb="FF00ACA4"/>
      </top>
      <bottom style="thin">
        <color rgb="FF00ACA4"/>
      </bottom>
      <diagonal/>
    </border>
    <border>
      <left style="thin">
        <color rgb="FF00ACA4"/>
      </left>
      <right style="medium">
        <color rgb="FF00ACA4"/>
      </right>
      <top style="thin">
        <color rgb="FF00ACA4"/>
      </top>
      <bottom style="thin">
        <color rgb="FF00ACA4"/>
      </bottom>
      <diagonal/>
    </border>
    <border>
      <left style="medium">
        <color rgb="FF00ACA4"/>
      </left>
      <right style="thin">
        <color rgb="FF00ACA4"/>
      </right>
      <top style="thin">
        <color rgb="FF00ACA4"/>
      </top>
      <bottom/>
      <diagonal/>
    </border>
    <border>
      <left style="thin">
        <color rgb="FF00ACA4"/>
      </left>
      <right style="thin">
        <color rgb="FF00ACA4"/>
      </right>
      <top style="thin">
        <color rgb="FF00ACA4"/>
      </top>
      <bottom/>
      <diagonal/>
    </border>
    <border>
      <left style="thin">
        <color rgb="FF00ACA4"/>
      </left>
      <right style="medium">
        <color rgb="FF00ACA4"/>
      </right>
      <top style="thin">
        <color rgb="FF00ACA4"/>
      </top>
      <bottom/>
      <diagonal/>
    </border>
    <border>
      <left style="medium">
        <color rgb="FF00ACA4"/>
      </left>
      <right style="thin">
        <color rgb="FF00ACA4"/>
      </right>
      <top style="medium">
        <color rgb="FF00ACA4"/>
      </top>
      <bottom style="medium">
        <color rgb="FF00ACA4"/>
      </bottom>
      <diagonal/>
    </border>
    <border>
      <left style="thin">
        <color rgb="FF00ACA4"/>
      </left>
      <right style="thin">
        <color rgb="FF00ACA4"/>
      </right>
      <top style="medium">
        <color rgb="FF00ACA4"/>
      </top>
      <bottom style="medium">
        <color rgb="FF00ACA4"/>
      </bottom>
      <diagonal/>
    </border>
    <border>
      <left style="thin">
        <color rgb="FF00ACA4"/>
      </left>
      <right style="medium">
        <color rgb="FF00ACA4"/>
      </right>
      <top style="medium">
        <color rgb="FF00ACA4"/>
      </top>
      <bottom style="medium">
        <color rgb="FF00ACA4"/>
      </bottom>
      <diagonal/>
    </border>
    <border>
      <left style="medium">
        <color rgb="FF00ACA4"/>
      </left>
      <right/>
      <top style="medium">
        <color rgb="FF00ACA4"/>
      </top>
      <bottom/>
      <diagonal/>
    </border>
    <border>
      <left/>
      <right/>
      <top style="medium">
        <color rgb="FF00ACA4"/>
      </top>
      <bottom/>
      <diagonal/>
    </border>
    <border>
      <left/>
      <right style="medium">
        <color rgb="FF00ACA4"/>
      </right>
      <top style="medium">
        <color rgb="FF00ACA4"/>
      </top>
      <bottom/>
      <diagonal/>
    </border>
    <border>
      <left style="medium">
        <color rgb="FF00ACA4"/>
      </left>
      <right/>
      <top/>
      <bottom/>
      <diagonal/>
    </border>
    <border>
      <left/>
      <right style="medium">
        <color rgb="FF00ACA4"/>
      </right>
      <top/>
      <bottom/>
      <diagonal/>
    </border>
    <border>
      <left style="medium">
        <color rgb="FF00ACA4"/>
      </left>
      <right/>
      <top/>
      <bottom style="medium">
        <color rgb="FF00ACA4"/>
      </bottom>
      <diagonal/>
    </border>
    <border>
      <left/>
      <right/>
      <top/>
      <bottom style="medium">
        <color rgb="FF00ACA4"/>
      </bottom>
      <diagonal/>
    </border>
    <border>
      <left/>
      <right style="medium">
        <color rgb="FF00ACA4"/>
      </right>
      <top/>
      <bottom style="medium">
        <color rgb="FF00ACA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8" fillId="0" borderId="0" xfId="0" applyFont="1" applyBorder="1"/>
    <xf numFmtId="0" fontId="2" fillId="2" borderId="0" xfId="0" applyFont="1" applyFill="1" applyBorder="1" applyAlignment="1"/>
    <xf numFmtId="164" fontId="3" fillId="2" borderId="0" xfId="0" applyNumberFormat="1" applyFont="1" applyFill="1" applyBorder="1" applyAlignment="1"/>
    <xf numFmtId="9" fontId="3" fillId="2" borderId="0" xfId="0" applyNumberFormat="1" applyFont="1" applyFill="1" applyBorder="1" applyAlignment="1"/>
    <xf numFmtId="0" fontId="3" fillId="2" borderId="0" xfId="0" applyFont="1" applyFill="1" applyBorder="1"/>
    <xf numFmtId="9" fontId="3" fillId="2" borderId="0" xfId="0" applyNumberFormat="1" applyFont="1" applyFill="1" applyBorder="1"/>
    <xf numFmtId="0" fontId="0" fillId="0" borderId="0" xfId="0" applyAlignment="1"/>
    <xf numFmtId="3" fontId="0" fillId="0" borderId="0" xfId="0" applyNumberFormat="1"/>
    <xf numFmtId="0" fontId="10" fillId="0" borderId="0" xfId="0" applyFont="1"/>
    <xf numFmtId="0" fontId="11" fillId="0" borderId="0" xfId="0" applyFont="1"/>
    <xf numFmtId="0" fontId="13" fillId="0" borderId="0" xfId="2" applyFont="1" applyAlignment="1" applyProtection="1"/>
    <xf numFmtId="0" fontId="14" fillId="0" borderId="0" xfId="0" applyFont="1"/>
    <xf numFmtId="0" fontId="15" fillId="0" borderId="0" xfId="0" applyFont="1"/>
    <xf numFmtId="0" fontId="15" fillId="0" borderId="0" xfId="0" applyFont="1" applyBorder="1"/>
    <xf numFmtId="0" fontId="0" fillId="3" borderId="0" xfId="0" applyFill="1"/>
    <xf numFmtId="0" fontId="1" fillId="3" borderId="0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0" fillId="3" borderId="0" xfId="0" applyFill="1" applyAlignment="1"/>
    <xf numFmtId="164" fontId="0" fillId="3" borderId="0" xfId="0" applyNumberFormat="1" applyFill="1"/>
    <xf numFmtId="0" fontId="16" fillId="3" borderId="0" xfId="0" applyFont="1" applyFill="1" applyAlignment="1"/>
    <xf numFmtId="0" fontId="17" fillId="3" borderId="0" xfId="0" applyFont="1" applyFill="1" applyBorder="1"/>
    <xf numFmtId="0" fontId="16" fillId="3" borderId="0" xfId="0" applyFont="1" applyFill="1"/>
    <xf numFmtId="0" fontId="18" fillId="3" borderId="0" xfId="0" applyFont="1" applyFill="1" applyBorder="1"/>
    <xf numFmtId="0" fontId="0" fillId="6" borderId="0" xfId="0" applyFill="1"/>
    <xf numFmtId="0" fontId="1" fillId="6" borderId="0" xfId="0" applyFont="1" applyFill="1" applyBorder="1"/>
    <xf numFmtId="0" fontId="19" fillId="7" borderId="0" xfId="0" applyFont="1" applyFill="1" applyBorder="1"/>
    <xf numFmtId="0" fontId="18" fillId="7" borderId="0" xfId="0" applyFont="1" applyFill="1" applyBorder="1"/>
    <xf numFmtId="0" fontId="20" fillId="7" borderId="0" xfId="0" applyFont="1" applyFill="1" applyBorder="1"/>
    <xf numFmtId="0" fontId="21" fillId="3" borderId="0" xfId="0" applyFont="1" applyFill="1" applyBorder="1" applyAlignment="1"/>
    <xf numFmtId="0" fontId="22" fillId="3" borderId="0" xfId="0" applyFont="1" applyFill="1" applyAlignment="1"/>
    <xf numFmtId="0" fontId="23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center"/>
    </xf>
    <xf numFmtId="0" fontId="23" fillId="3" borderId="0" xfId="0" applyFont="1" applyFill="1" applyAlignment="1"/>
    <xf numFmtId="0" fontId="24" fillId="3" borderId="0" xfId="0" applyFont="1" applyFill="1" applyBorder="1"/>
    <xf numFmtId="0" fontId="25" fillId="3" borderId="0" xfId="0" applyFont="1" applyFill="1" applyBorder="1" applyAlignment="1">
      <alignment horizontal="right"/>
    </xf>
    <xf numFmtId="0" fontId="25" fillId="3" borderId="1" xfId="0" applyFont="1" applyFill="1" applyBorder="1" applyAlignment="1"/>
    <xf numFmtId="9" fontId="27" fillId="3" borderId="1" xfId="0" applyNumberFormat="1" applyFont="1" applyFill="1" applyBorder="1"/>
    <xf numFmtId="6" fontId="27" fillId="3" borderId="1" xfId="0" applyNumberFormat="1" applyFont="1" applyFill="1" applyBorder="1"/>
    <xf numFmtId="0" fontId="27" fillId="3" borderId="1" xfId="0" applyFont="1" applyFill="1" applyBorder="1"/>
    <xf numFmtId="6" fontId="26" fillId="8" borderId="1" xfId="0" applyNumberFormat="1" applyFont="1" applyFill="1" applyBorder="1" applyAlignment="1"/>
    <xf numFmtId="6" fontId="27" fillId="8" borderId="1" xfId="0" applyNumberFormat="1" applyFont="1" applyFill="1" applyBorder="1" applyAlignment="1"/>
    <xf numFmtId="6" fontId="25" fillId="8" borderId="1" xfId="0" applyNumberFormat="1" applyFont="1" applyFill="1" applyBorder="1" applyAlignment="1">
      <alignment horizontal="right"/>
    </xf>
    <xf numFmtId="0" fontId="27" fillId="3" borderId="1" xfId="0" applyFont="1" applyFill="1" applyBorder="1" applyAlignment="1"/>
    <xf numFmtId="6" fontId="26" fillId="5" borderId="1" xfId="0" applyNumberFormat="1" applyFont="1" applyFill="1" applyBorder="1" applyAlignment="1">
      <alignment vertical="center"/>
    </xf>
    <xf numFmtId="9" fontId="27" fillId="3" borderId="1" xfId="1" applyFont="1" applyFill="1" applyBorder="1" applyAlignment="1">
      <alignment vertical="center"/>
    </xf>
    <xf numFmtId="9" fontId="27" fillId="3" borderId="1" xfId="0" applyNumberFormat="1" applyFont="1" applyFill="1" applyBorder="1" applyAlignment="1">
      <alignment vertical="center"/>
    </xf>
    <xf numFmtId="6" fontId="28" fillId="8" borderId="1" xfId="0" applyNumberFormat="1" applyFont="1" applyFill="1" applyBorder="1" applyAlignment="1"/>
    <xf numFmtId="9" fontId="27" fillId="10" borderId="1" xfId="1" applyFont="1" applyFill="1" applyBorder="1"/>
    <xf numFmtId="9" fontId="27" fillId="10" borderId="1" xfId="0" applyNumberFormat="1" applyFont="1" applyFill="1" applyBorder="1"/>
    <xf numFmtId="6" fontId="27" fillId="10" borderId="1" xfId="0" applyNumberFormat="1" applyFont="1" applyFill="1" applyBorder="1"/>
    <xf numFmtId="0" fontId="27" fillId="10" borderId="1" xfId="0" applyFont="1" applyFill="1" applyBorder="1" applyAlignment="1">
      <alignment horizontal="right"/>
    </xf>
    <xf numFmtId="9" fontId="25" fillId="10" borderId="1" xfId="0" applyNumberFormat="1" applyFont="1" applyFill="1" applyBorder="1"/>
    <xf numFmtId="6" fontId="27" fillId="10" borderId="1" xfId="1" applyNumberFormat="1" applyFont="1" applyFill="1" applyBorder="1"/>
    <xf numFmtId="0" fontId="25" fillId="3" borderId="0" xfId="0" applyFont="1" applyFill="1"/>
    <xf numFmtId="14" fontId="25" fillId="3" borderId="0" xfId="0" applyNumberFormat="1" applyFont="1" applyFill="1"/>
    <xf numFmtId="0" fontId="27" fillId="3" borderId="0" xfId="0" applyFont="1" applyFill="1"/>
    <xf numFmtId="0" fontId="29" fillId="3" borderId="0" xfId="0" applyFont="1" applyFill="1"/>
    <xf numFmtId="15" fontId="30" fillId="3" borderId="0" xfId="0" applyNumberFormat="1" applyFont="1" applyFill="1"/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/>
    </xf>
    <xf numFmtId="165" fontId="25" fillId="3" borderId="0" xfId="0" applyNumberFormat="1" applyFont="1" applyFill="1" applyBorder="1"/>
    <xf numFmtId="4" fontId="29" fillId="9" borderId="2" xfId="0" applyNumberFormat="1" applyFont="1" applyFill="1" applyBorder="1"/>
    <xf numFmtId="0" fontId="27" fillId="3" borderId="12" xfId="0" applyFont="1" applyFill="1" applyBorder="1"/>
    <xf numFmtId="0" fontId="27" fillId="3" borderId="13" xfId="0" applyFont="1" applyFill="1" applyBorder="1" applyAlignment="1">
      <alignment horizontal="center"/>
    </xf>
    <xf numFmtId="165" fontId="27" fillId="3" borderId="14" xfId="0" applyNumberFormat="1" applyFont="1" applyFill="1" applyBorder="1"/>
    <xf numFmtId="0" fontId="27" fillId="3" borderId="15" xfId="0" applyFont="1" applyFill="1" applyBorder="1"/>
    <xf numFmtId="0" fontId="27" fillId="3" borderId="16" xfId="0" applyFont="1" applyFill="1" applyBorder="1" applyAlignment="1">
      <alignment horizontal="center"/>
    </xf>
    <xf numFmtId="165" fontId="27" fillId="3" borderId="17" xfId="0" applyNumberFormat="1" applyFont="1" applyFill="1" applyBorder="1"/>
    <xf numFmtId="0" fontId="25" fillId="3" borderId="18" xfId="0" applyFont="1" applyFill="1" applyBorder="1"/>
    <xf numFmtId="0" fontId="25" fillId="3" borderId="19" xfId="0" applyFont="1" applyFill="1" applyBorder="1" applyAlignment="1">
      <alignment horizontal="center"/>
    </xf>
    <xf numFmtId="165" fontId="25" fillId="3" borderId="20" xfId="0" applyNumberFormat="1" applyFont="1" applyFill="1" applyBorder="1"/>
    <xf numFmtId="0" fontId="25" fillId="3" borderId="9" xfId="0" applyFont="1" applyFill="1" applyBorder="1"/>
    <xf numFmtId="0" fontId="25" fillId="3" borderId="10" xfId="0" applyFont="1" applyFill="1" applyBorder="1" applyAlignment="1">
      <alignment horizontal="center"/>
    </xf>
    <xf numFmtId="165" fontId="25" fillId="3" borderId="11" xfId="0" applyNumberFormat="1" applyFont="1" applyFill="1" applyBorder="1"/>
    <xf numFmtId="0" fontId="31" fillId="6" borderId="3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6" borderId="5" xfId="0" applyFont="1" applyFill="1" applyBorder="1" applyAlignment="1">
      <alignment horizontal="center"/>
    </xf>
    <xf numFmtId="0" fontId="32" fillId="3" borderId="0" xfId="0" applyFont="1" applyFill="1"/>
    <xf numFmtId="0" fontId="32" fillId="0" borderId="0" xfId="0" applyFont="1"/>
    <xf numFmtId="0" fontId="33" fillId="3" borderId="0" xfId="0" applyFont="1" applyFill="1"/>
    <xf numFmtId="0" fontId="32" fillId="9" borderId="22" xfId="0" applyFont="1" applyFill="1" applyBorder="1"/>
    <xf numFmtId="0" fontId="32" fillId="9" borderId="23" xfId="0" applyFont="1" applyFill="1" applyBorder="1"/>
    <xf numFmtId="0" fontId="32" fillId="9" borderId="24" xfId="0" applyFont="1" applyFill="1" applyBorder="1"/>
    <xf numFmtId="0" fontId="32" fillId="9" borderId="0" xfId="0" applyFont="1" applyFill="1" applyBorder="1"/>
    <xf numFmtId="0" fontId="32" fillId="9" borderId="25" xfId="0" applyFont="1" applyFill="1" applyBorder="1"/>
    <xf numFmtId="0" fontId="32" fillId="9" borderId="26" xfId="0" applyFont="1" applyFill="1" applyBorder="1"/>
    <xf numFmtId="0" fontId="32" fillId="9" borderId="27" xfId="0" applyFont="1" applyFill="1" applyBorder="1"/>
    <xf numFmtId="0" fontId="32" fillId="9" borderId="28" xfId="0" applyFont="1" applyFill="1" applyBorder="1"/>
    <xf numFmtId="0" fontId="34" fillId="9" borderId="21" xfId="0" applyFont="1" applyFill="1" applyBorder="1"/>
    <xf numFmtId="44" fontId="32" fillId="9" borderId="6" xfId="0" applyNumberFormat="1" applyFont="1" applyFill="1" applyBorder="1"/>
    <xf numFmtId="44" fontId="32" fillId="9" borderId="7" xfId="0" applyNumberFormat="1" applyFont="1" applyFill="1" applyBorder="1"/>
    <xf numFmtId="44" fontId="27" fillId="9" borderId="7" xfId="0" applyNumberFormat="1" applyFont="1" applyFill="1" applyBorder="1"/>
    <xf numFmtId="44" fontId="27" fillId="9" borderId="8" xfId="0" applyNumberFormat="1" applyFont="1" applyFill="1" applyBorder="1"/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FEFEF"/>
      <rgbColor rgb="FFEEEEEE"/>
      <rgbColor rgb="FF660066"/>
      <rgbColor rgb="FFE06666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ACA4"/>
      <color rgb="FF1736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7239000</xdr:colOff>
      <xdr:row>0</xdr:row>
      <xdr:rowOff>0</xdr:rowOff>
    </xdr:from>
    <xdr:to>
      <xdr:col>1</xdr:col>
      <xdr:colOff>0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0" y="0"/>
          <a:ext cx="3886200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144780</xdr:rowOff>
    </xdr:from>
    <xdr:to>
      <xdr:col>9</xdr:col>
      <xdr:colOff>49397</xdr:colOff>
      <xdr:row>5</xdr:row>
      <xdr:rowOff>38100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F61A11-07BE-4AE4-A22A-A46A9C35DF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8" t="29837" r="10851" b="28572"/>
        <a:stretch/>
      </xdr:blipFill>
      <xdr:spPr>
        <a:xfrm>
          <a:off x="6743700" y="144780"/>
          <a:ext cx="1969637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financienvoorzzpers.nl/event" TargetMode="External"/><Relationship Id="rId1" Type="http://schemas.openxmlformats.org/officeDocument/2006/relationships/hyperlink" Target="http://www.profitfirst.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17"/>
  <sheetViews>
    <sheetView workbookViewId="0">
      <selection activeCell="A16" sqref="A16"/>
    </sheetView>
  </sheetViews>
  <sheetFormatPr defaultColWidth="11.5546875" defaultRowHeight="13.2" x14ac:dyDescent="0.25"/>
  <cols>
    <col min="1" max="1" width="146" customWidth="1"/>
  </cols>
  <sheetData>
    <row r="1" spans="1:1" ht="21" x14ac:dyDescent="0.4">
      <c r="A1" s="14" t="s">
        <v>20</v>
      </c>
    </row>
    <row r="2" spans="1:1" ht="18" x14ac:dyDescent="0.35">
      <c r="A2" s="15" t="s">
        <v>21</v>
      </c>
    </row>
    <row r="3" spans="1:1" ht="17.399999999999999" x14ac:dyDescent="0.3">
      <c r="A3" s="16" t="s">
        <v>22</v>
      </c>
    </row>
    <row r="4" spans="1:1" ht="18" x14ac:dyDescent="0.35">
      <c r="A4" s="17"/>
    </row>
    <row r="5" spans="1:1" ht="18" x14ac:dyDescent="0.35">
      <c r="A5" s="17" t="s">
        <v>23</v>
      </c>
    </row>
    <row r="6" spans="1:1" ht="18" x14ac:dyDescent="0.35">
      <c r="A6" s="15" t="s">
        <v>39</v>
      </c>
    </row>
    <row r="7" spans="1:1" ht="18" x14ac:dyDescent="0.35">
      <c r="A7" s="15"/>
    </row>
    <row r="8" spans="1:1" ht="18" x14ac:dyDescent="0.35">
      <c r="A8" s="15" t="s">
        <v>24</v>
      </c>
    </row>
    <row r="9" spans="1:1" ht="18" x14ac:dyDescent="0.35">
      <c r="A9" s="15" t="s">
        <v>25</v>
      </c>
    </row>
    <row r="10" spans="1:1" ht="18" x14ac:dyDescent="0.35">
      <c r="A10" s="15" t="s">
        <v>26</v>
      </c>
    </row>
    <row r="11" spans="1:1" ht="18" x14ac:dyDescent="0.35">
      <c r="A11" s="15" t="s">
        <v>27</v>
      </c>
    </row>
    <row r="12" spans="1:1" ht="18" x14ac:dyDescent="0.35">
      <c r="A12" s="18"/>
    </row>
    <row r="13" spans="1:1" ht="18" x14ac:dyDescent="0.35">
      <c r="A13" s="17" t="s">
        <v>28</v>
      </c>
    </row>
    <row r="14" spans="1:1" ht="18" x14ac:dyDescent="0.35">
      <c r="A14" s="15"/>
    </row>
    <row r="15" spans="1:1" ht="18" x14ac:dyDescent="0.35">
      <c r="A15" s="17" t="s">
        <v>29</v>
      </c>
    </row>
    <row r="16" spans="1:1" ht="17.399999999999999" x14ac:dyDescent="0.3">
      <c r="A16" s="16" t="s">
        <v>30</v>
      </c>
    </row>
    <row r="17" spans="1:1" ht="18" x14ac:dyDescent="0.35">
      <c r="A17" s="19"/>
    </row>
  </sheetData>
  <hyperlinks>
    <hyperlink ref="A16" r:id="rId1" xr:uid="{00000000-0004-0000-0000-000000000000}"/>
    <hyperlink ref="A3" r:id="rId2" display="http://financienvoorzzpers.nl/event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A1:T37"/>
  <sheetViews>
    <sheetView workbookViewId="0">
      <selection activeCell="G23" sqref="G23"/>
    </sheetView>
  </sheetViews>
  <sheetFormatPr defaultColWidth="8.77734375" defaultRowHeight="13.2" x14ac:dyDescent="0.25"/>
  <cols>
    <col min="1" max="1" width="1.6640625" customWidth="1"/>
    <col min="2" max="2" width="28.33203125" customWidth="1"/>
    <col min="3" max="3" width="13.33203125" customWidth="1"/>
    <col min="4" max="4" width="10.77734375" customWidth="1"/>
    <col min="5" max="5" width="12.44140625" customWidth="1"/>
    <col min="6" max="6" width="11.33203125" bestFit="1" customWidth="1"/>
    <col min="7" max="7" width="11.44140625" bestFit="1" customWidth="1"/>
    <col min="9" max="9" width="11.88671875" customWidth="1"/>
  </cols>
  <sheetData>
    <row r="1" spans="1:20" ht="7.5" customHeight="1" x14ac:dyDescent="0.25">
      <c r="A1" s="20"/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7.5" customHeight="1" x14ac:dyDescent="0.25">
      <c r="A2" s="22"/>
      <c r="B2" s="23"/>
      <c r="C2" s="22"/>
      <c r="D2" s="22"/>
      <c r="E2" s="22"/>
      <c r="F2" s="22"/>
      <c r="G2" s="22"/>
      <c r="H2" s="22"/>
      <c r="I2" s="22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7.5" customHeight="1" x14ac:dyDescent="0.25">
      <c r="A3" s="30"/>
      <c r="B3" s="31"/>
      <c r="C3" s="30"/>
      <c r="D3" s="30"/>
      <c r="E3" s="30"/>
      <c r="F3" s="30"/>
      <c r="G3" s="30"/>
      <c r="H3" s="30"/>
      <c r="I3" s="3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s="12" customFormat="1" ht="29.25" customHeight="1" x14ac:dyDescent="0.45">
      <c r="A4" s="26"/>
      <c r="B4" s="35" t="s">
        <v>7</v>
      </c>
      <c r="C4" s="36"/>
      <c r="D4" s="37"/>
      <c r="E4" s="37"/>
      <c r="F4" s="38"/>
      <c r="G4" s="38"/>
      <c r="H4" s="38"/>
      <c r="I4" s="39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.6" x14ac:dyDescent="0.3">
      <c r="A5" s="27"/>
      <c r="B5" s="40" t="s">
        <v>8</v>
      </c>
      <c r="C5" s="41" t="s">
        <v>32</v>
      </c>
      <c r="D5" s="41" t="s">
        <v>31</v>
      </c>
      <c r="E5" s="41" t="s">
        <v>34</v>
      </c>
      <c r="F5" s="41" t="s">
        <v>35</v>
      </c>
      <c r="G5" s="41" t="s">
        <v>36</v>
      </c>
      <c r="H5" s="41" t="s">
        <v>37</v>
      </c>
      <c r="I5" s="41" t="s">
        <v>38</v>
      </c>
      <c r="J5" s="21"/>
      <c r="K5" s="21"/>
      <c r="L5" s="21"/>
      <c r="M5" s="21"/>
      <c r="N5" s="21"/>
      <c r="O5" s="21"/>
      <c r="P5" s="21"/>
      <c r="Q5" s="21"/>
      <c r="R5" s="20"/>
      <c r="S5" s="20"/>
      <c r="T5" s="20"/>
    </row>
    <row r="6" spans="1:20" ht="21" customHeight="1" x14ac:dyDescent="0.3">
      <c r="A6" s="28"/>
      <c r="B6" s="42" t="s">
        <v>0</v>
      </c>
      <c r="C6" s="53">
        <v>65000</v>
      </c>
      <c r="D6" s="55"/>
      <c r="E6" s="54"/>
      <c r="F6" s="59"/>
      <c r="G6" s="55"/>
      <c r="H6" s="56"/>
      <c r="I6" s="57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2.5" customHeight="1" x14ac:dyDescent="0.3">
      <c r="A7" s="28"/>
      <c r="B7" s="42" t="s">
        <v>1</v>
      </c>
      <c r="C7" s="47">
        <v>15000</v>
      </c>
      <c r="D7" s="54"/>
      <c r="E7" s="54"/>
      <c r="F7" s="59"/>
      <c r="G7" s="55"/>
      <c r="H7" s="56"/>
      <c r="I7" s="57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3.25" customHeight="1" x14ac:dyDescent="0.3">
      <c r="A8" s="28"/>
      <c r="B8" s="42" t="s">
        <v>2</v>
      </c>
      <c r="C8" s="48">
        <f>C6-C7</f>
        <v>50000</v>
      </c>
      <c r="D8" s="58">
        <v>1</v>
      </c>
      <c r="E8" s="55"/>
      <c r="F8" s="56"/>
      <c r="G8" s="55"/>
      <c r="H8" s="56"/>
      <c r="I8" s="57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4.75" customHeight="1" x14ac:dyDescent="0.3">
      <c r="A9" s="28"/>
      <c r="B9" s="42" t="s">
        <v>3</v>
      </c>
      <c r="C9" s="46">
        <v>0</v>
      </c>
      <c r="D9" s="54">
        <f>IF(C9=0,0,C9/$C$8)</f>
        <v>0</v>
      </c>
      <c r="E9" s="55">
        <f>IF($C$8&lt;='PF Percentages'!$C$3+'PF Percentages'!$C$13,'PF Percentages'!$C$5,IF($C$8&lt;='PF Percentages'!$D$3+'PF Percentages'!$D$13,'PF Percentages'!$D$5,IF($C$8&lt;='PF Percentages'!$E$3+'PF Percentages'!$E$13,'PF Percentages'!$E$5,IF($C$8&lt;='PF Percentages'!$F$3+'PF Percentages'!$F$13,'PF Percentages'!$F$5,IF($C$8&lt;='PF Percentages'!$G$3+'PF Percentages'!$G$13,'PF Percentages'!$G$5,IF($C$8&lt;='PF Percentages'!$H$3+'PF Percentages'!$H$13,'PF Percentages'!$H$5,IF($C$8&lt;='PF Percentages'!$I$3+'PF Percentages'!$I$13,'PF Percentages'!$I$5,IF($C$8&lt;='PF Percentages'!$J$3+5000,'PF Percentages'!$J$5,"NA"))))))))</f>
        <v>0.05</v>
      </c>
      <c r="F9" s="56">
        <f>E9*$C$8</f>
        <v>2500</v>
      </c>
      <c r="G9" s="55">
        <f t="shared" ref="G9:G11" si="0">D9-E9</f>
        <v>-0.05</v>
      </c>
      <c r="H9" s="56">
        <f>C9-F9</f>
        <v>-2500</v>
      </c>
      <c r="I9" s="57" t="str">
        <f>IF(H9&lt;0%,"te weinig",(IF(H9=0%,"op niveau",(IF(H9&gt;0%,"goed bezig!")))))</f>
        <v>te weinig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22.5" customHeight="1" x14ac:dyDescent="0.3">
      <c r="A10" s="28"/>
      <c r="B10" s="42" t="s">
        <v>4</v>
      </c>
      <c r="C10" s="46">
        <v>18000</v>
      </c>
      <c r="D10" s="54">
        <f>IF(C10=0,0,C10/$C$8)</f>
        <v>0.36</v>
      </c>
      <c r="E10" s="55">
        <f>IF($C$8&lt;='PF Percentages'!$C$3+'PF Percentages'!$C$13,'PF Percentages'!$C$6,IF($C$8&lt;='PF Percentages'!$D$3+'PF Percentages'!$D$13,'PF Percentages'!$D$6,IF($C$8&lt;='PF Percentages'!$E$3+'PF Percentages'!$E$13,'PF Percentages'!$E$6,IF($C$8&lt;='PF Percentages'!$F$3+'PF Percentages'!$F$13,'PF Percentages'!$F$6,IF($C$8&lt;='PF Percentages'!$G$3+'PF Percentages'!$G$13,'PF Percentages'!$G$6,IF($C$8&lt;='PF Percentages'!$H$3+'PF Percentages'!$H$13,'PF Percentages'!$H$6,IF($C$8&lt;='PF Percentages'!$I$3+'PF Percentages'!$I$13,'PF Percentages'!$I$6,IF($C$8&lt;='PF Percentages'!$J$3+5000,'PF Percentages'!$J$6,"NA"))))))))</f>
        <v>0.55000000000000004</v>
      </c>
      <c r="F10" s="56">
        <f t="shared" ref="F10:F11" si="1">E10*$C$8</f>
        <v>27500.000000000004</v>
      </c>
      <c r="G10" s="55">
        <f t="shared" si="0"/>
        <v>-0.19000000000000006</v>
      </c>
      <c r="H10" s="56">
        <f t="shared" ref="H10:H11" si="2">C10-F10</f>
        <v>-9500.0000000000036</v>
      </c>
      <c r="I10" s="57" t="str">
        <f>IF(H10&lt;0%,"te weinig",(IF(H10=0%,"op niveau",(IF(H10&gt;0%,"teveel")))))</f>
        <v>te weinig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21" customHeight="1" x14ac:dyDescent="0.3">
      <c r="A11" s="28"/>
      <c r="B11" s="42" t="s">
        <v>5</v>
      </c>
      <c r="C11" s="46">
        <v>2000</v>
      </c>
      <c r="D11" s="54">
        <f>IF(C11=0,0,C11/$C$8)</f>
        <v>0.04</v>
      </c>
      <c r="E11" s="55">
        <f>IF($C$8&lt;='PF Percentages'!$C$3+'PF Percentages'!$C$13,'PF Percentages'!$C$7,IF($C$8&lt;='PF Percentages'!$D$3+'PF Percentages'!$D$13,'PF Percentages'!$D$7,IF($C$8&lt;='PF Percentages'!$E$3+'PF Percentages'!$E$13,'PF Percentages'!$E$7,IF($C$8&lt;='PF Percentages'!$F$3+'PF Percentages'!$F$13,'PF Percentages'!$F$7,IF($C$8&lt;='PF Percentages'!$G$3+'PF Percentages'!$G$13,'PF Percentages'!$G$7,IF($C$8&lt;='PF Percentages'!$H$3+'PF Percentages'!$H$13,'PF Percentages'!$H$7,IF($C$8&lt;='PF Percentages'!$I$3+'PF Percentages'!$I$13,'PF Percentages'!$I$7,IF($C$8&lt;='PF Percentages'!$J$3+5000,'PF Percentages'!$J$7,"NA"))))))))</f>
        <v>0.1</v>
      </c>
      <c r="F11" s="56">
        <f t="shared" si="1"/>
        <v>5000</v>
      </c>
      <c r="G11" s="55">
        <f t="shared" si="0"/>
        <v>-6.0000000000000005E-2</v>
      </c>
      <c r="H11" s="56">
        <f t="shared" si="2"/>
        <v>-3000</v>
      </c>
      <c r="I11" s="57" t="str">
        <f t="shared" ref="I11" si="3">IF(H11&lt;0%,"te weinig",(IF(H11=0%,"op niveau",(IF(H11&gt;0%,"teveel")))))</f>
        <v>te weinig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ht="21" customHeight="1" x14ac:dyDescent="0.3">
      <c r="A12" s="28"/>
      <c r="B12" s="42" t="s">
        <v>6</v>
      </c>
      <c r="C12" s="46">
        <v>30000</v>
      </c>
      <c r="D12" s="54">
        <f>IF(C12=0,0,C12/$C$8)</f>
        <v>0.6</v>
      </c>
      <c r="E12" s="55">
        <f>IF($C$8&lt;='PF Percentages'!$C$3+'PF Percentages'!$C$13,'PF Percentages'!$C$8,IF($C$8&lt;='PF Percentages'!$D$3+'PF Percentages'!$D$13,'PF Percentages'!$D$8,IF($C$8&lt;='PF Percentages'!$E$3+'PF Percentages'!$E$13,'PF Percentages'!$E$8,IF($C$8&lt;='PF Percentages'!$F$3+'PF Percentages'!$F$13,'PF Percentages'!$F$8,IF($C$8&lt;='PF Percentages'!$G$3+'PF Percentages'!$G$13,'PF Percentages'!$G$8,IF($C$8&lt;='PF Percentages'!$H$3+'PF Percentages'!$H$13,'PF Percentages'!$H$8,IF($C$8&lt;='PF Percentages'!$I$3+'PF Percentages'!$I$13,'PF Percentages'!$I$8,IF($C$8&lt;='PF Percentages'!$J$3+5000,'PF Percentages'!$J$8,"NA"))))))))</f>
        <v>0.3</v>
      </c>
      <c r="F12" s="56">
        <f t="shared" ref="F12" si="4">E12*$C$8</f>
        <v>15000</v>
      </c>
      <c r="G12" s="55">
        <f t="shared" ref="G12" si="5">D12-E12</f>
        <v>0.3</v>
      </c>
      <c r="H12" s="56">
        <f t="shared" ref="H12" si="6">C12-F12</f>
        <v>15000</v>
      </c>
      <c r="I12" s="57" t="str">
        <f>IF(H12&lt;0%,"goed bezig!",(IF(H12=0%,"op niveau",(IF(H12&gt;0%,"teveel")))))</f>
        <v>teveel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12.6" customHeight="1" x14ac:dyDescent="0.3">
      <c r="A13" s="28"/>
      <c r="B13" s="49" t="s">
        <v>33</v>
      </c>
      <c r="C13" s="50">
        <f>C8-C9-C10-C11-C12</f>
        <v>0</v>
      </c>
      <c r="D13" s="51">
        <f>ROUND(D8-D9-D10-D11-D12,2)</f>
        <v>0</v>
      </c>
      <c r="E13" s="52">
        <f>ROUND(D8-E9-E10-E11-E12,2)</f>
        <v>0</v>
      </c>
      <c r="F13" s="44"/>
      <c r="G13" s="43"/>
      <c r="H13" s="44"/>
      <c r="I13" s="45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ht="8.25" customHeight="1" x14ac:dyDescent="0.3">
      <c r="A14" s="28"/>
      <c r="B14" s="29"/>
      <c r="C14" s="28"/>
      <c r="D14" s="28"/>
      <c r="E14" s="28"/>
      <c r="F14" s="28"/>
      <c r="G14" s="28"/>
      <c r="H14" s="28"/>
      <c r="I14" s="28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ht="6" customHeight="1" x14ac:dyDescent="0.3">
      <c r="A15" s="32"/>
      <c r="B15" s="33"/>
      <c r="C15" s="34"/>
      <c r="D15" s="34"/>
      <c r="E15" s="34"/>
      <c r="F15" s="34"/>
      <c r="G15" s="34"/>
      <c r="H15" s="34"/>
      <c r="I15" s="34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x14ac:dyDescent="0.25">
      <c r="A17" s="28" t="s">
        <v>19</v>
      </c>
      <c r="B17" s="28"/>
      <c r="C17" s="28"/>
      <c r="D17" s="28"/>
      <c r="E17" s="28"/>
      <c r="F17" s="28"/>
      <c r="G17" s="28"/>
      <c r="H17" s="28"/>
      <c r="I17" s="28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x14ac:dyDescent="0.25">
      <c r="A19" s="20"/>
      <c r="B19" s="20"/>
      <c r="C19" s="2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</sheetData>
  <phoneticPr fontId="9" type="noConversion"/>
  <pageMargins left="0.74791666666666701" right="0.74791666666666701" top="0.98402777777777795" bottom="0.98402777777777795" header="0.51180555555555496" footer="0.51180555555555496"/>
  <pageSetup paperSize="9" scale="99" firstPageNumber="0" orientation="landscape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486A3-4DC9-4A15-BB2C-BFF660870265}">
  <sheetPr>
    <tabColor rgb="FFFFFFFF"/>
  </sheetPr>
  <dimension ref="A1:AA59"/>
  <sheetViews>
    <sheetView tabSelected="1" workbookViewId="0">
      <selection activeCell="B28" sqref="B28"/>
    </sheetView>
  </sheetViews>
  <sheetFormatPr defaultRowHeight="13.2" x14ac:dyDescent="0.25"/>
  <cols>
    <col min="2" max="2" width="20.77734375" customWidth="1"/>
    <col min="3" max="7" width="15.77734375" customWidth="1"/>
  </cols>
  <sheetData>
    <row r="1" spans="1:27" ht="14.4" thickBot="1" x14ac:dyDescent="0.3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31.8" thickBot="1" x14ac:dyDescent="0.65">
      <c r="A2" s="84"/>
      <c r="B2" s="81" t="s">
        <v>61</v>
      </c>
      <c r="C2" s="82"/>
      <c r="D2" s="82"/>
      <c r="E2" s="82"/>
      <c r="F2" s="83"/>
      <c r="G2" s="84"/>
      <c r="H2" s="84"/>
      <c r="I2" s="84"/>
      <c r="J2" s="84"/>
      <c r="K2" s="84"/>
      <c r="L2" s="84"/>
      <c r="M2" s="84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13.8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4.4" x14ac:dyDescent="0.3">
      <c r="A4" s="84"/>
      <c r="B4" s="60" t="s">
        <v>40</v>
      </c>
      <c r="C4" s="61">
        <v>43946</v>
      </c>
      <c r="D4" s="64" t="s">
        <v>48</v>
      </c>
      <c r="E4" s="62"/>
      <c r="F4" s="62"/>
      <c r="G4" s="84"/>
      <c r="H4" s="84"/>
      <c r="I4" s="84"/>
      <c r="J4" s="84"/>
      <c r="K4" s="84"/>
      <c r="L4" s="84"/>
      <c r="M4" s="84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3.8" x14ac:dyDescent="0.3">
      <c r="A5" s="84"/>
      <c r="B5" s="85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5" thickBot="1" x14ac:dyDescent="0.35">
      <c r="A6" s="84"/>
      <c r="B6" s="63" t="s">
        <v>52</v>
      </c>
      <c r="C6" s="84"/>
      <c r="D6" s="60" t="s">
        <v>42</v>
      </c>
      <c r="E6" s="60" t="s">
        <v>43</v>
      </c>
      <c r="F6" s="60" t="s">
        <v>44</v>
      </c>
      <c r="G6" s="84"/>
      <c r="H6" s="84"/>
      <c r="I6" s="84"/>
      <c r="J6" s="84"/>
      <c r="K6" s="84"/>
      <c r="L6" s="84"/>
      <c r="M6" s="84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4.4" x14ac:dyDescent="0.3">
      <c r="A7" s="84"/>
      <c r="B7" s="96">
        <v>1210</v>
      </c>
      <c r="C7" s="84"/>
      <c r="D7" s="78" t="s">
        <v>41</v>
      </c>
      <c r="E7" s="79"/>
      <c r="F7" s="80">
        <f>SUM(B7:B19)</f>
        <v>1210</v>
      </c>
      <c r="G7" s="84"/>
      <c r="H7" s="84"/>
      <c r="I7" s="84"/>
      <c r="J7" s="84"/>
      <c r="K7" s="84"/>
      <c r="L7" s="84"/>
      <c r="M7" s="84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4.4" x14ac:dyDescent="0.3">
      <c r="A8" s="84"/>
      <c r="B8" s="97">
        <v>0</v>
      </c>
      <c r="C8" s="84"/>
      <c r="D8" s="69" t="s">
        <v>45</v>
      </c>
      <c r="E8" s="70">
        <v>17</v>
      </c>
      <c r="F8" s="71">
        <f>F7*(E8/100)</f>
        <v>205.70000000000002</v>
      </c>
      <c r="G8" s="84"/>
      <c r="H8" s="84"/>
      <c r="I8" s="84"/>
      <c r="J8" s="84"/>
      <c r="K8" s="84"/>
      <c r="L8" s="84"/>
      <c r="M8" s="84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14.4" x14ac:dyDescent="0.3">
      <c r="A9" s="84"/>
      <c r="B9" s="97">
        <v>0</v>
      </c>
      <c r="C9" s="84"/>
      <c r="D9" s="69" t="s">
        <v>3</v>
      </c>
      <c r="E9" s="70">
        <v>5</v>
      </c>
      <c r="F9" s="71">
        <f>(F7-F8)*(E9/100)</f>
        <v>50.215000000000003</v>
      </c>
      <c r="G9" s="84"/>
      <c r="H9" s="84"/>
      <c r="I9" s="84"/>
      <c r="J9" s="84"/>
      <c r="K9" s="84"/>
      <c r="L9" s="84"/>
      <c r="M9" s="84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4.4" x14ac:dyDescent="0.3">
      <c r="A10" s="84"/>
      <c r="B10" s="97">
        <v>0</v>
      </c>
      <c r="C10" s="84"/>
      <c r="D10" s="69" t="s">
        <v>46</v>
      </c>
      <c r="E10" s="70">
        <v>55</v>
      </c>
      <c r="F10" s="71">
        <f>(F7-F8)*(E10/100)</f>
        <v>552.36500000000001</v>
      </c>
      <c r="G10" s="84"/>
      <c r="H10" s="84"/>
      <c r="I10" s="84"/>
      <c r="J10" s="84"/>
      <c r="K10" s="84"/>
      <c r="L10" s="84"/>
      <c r="M10" s="84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14.4" x14ac:dyDescent="0.3">
      <c r="A11" s="84"/>
      <c r="B11" s="97"/>
      <c r="C11" s="84"/>
      <c r="D11" s="69" t="s">
        <v>51</v>
      </c>
      <c r="E11" s="70">
        <v>10</v>
      </c>
      <c r="F11" s="71">
        <f>(F7-F8)*(E11/100)</f>
        <v>100.43</v>
      </c>
      <c r="G11" s="84"/>
      <c r="H11" s="84"/>
      <c r="I11" s="84"/>
      <c r="J11" s="84"/>
      <c r="K11" s="84"/>
      <c r="L11" s="84"/>
      <c r="M11" s="84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5" thickBot="1" x14ac:dyDescent="0.35">
      <c r="A12" s="84"/>
      <c r="B12" s="97"/>
      <c r="C12" s="84"/>
      <c r="D12" s="72" t="s">
        <v>6</v>
      </c>
      <c r="E12" s="73">
        <v>30</v>
      </c>
      <c r="F12" s="74">
        <f>(F7-F8)*(E12/100)</f>
        <v>301.28999999999996</v>
      </c>
      <c r="G12" s="84"/>
      <c r="H12" s="84"/>
      <c r="I12" s="84"/>
      <c r="J12" s="84"/>
      <c r="K12" s="84"/>
      <c r="L12" s="84"/>
      <c r="M12" s="84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15" thickBot="1" x14ac:dyDescent="0.35">
      <c r="A13" s="84"/>
      <c r="B13" s="97"/>
      <c r="C13" s="84"/>
      <c r="D13" s="75" t="s">
        <v>47</v>
      </c>
      <c r="E13" s="76">
        <f>SUM(E9:E12)</f>
        <v>100</v>
      </c>
      <c r="F13" s="77">
        <f>SUM(F8:F12)</f>
        <v>1210</v>
      </c>
      <c r="G13" s="84"/>
      <c r="H13" s="84"/>
      <c r="I13" s="84"/>
      <c r="J13" s="84"/>
      <c r="K13" s="84"/>
      <c r="L13" s="84"/>
      <c r="M13" s="84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ht="14.4" x14ac:dyDescent="0.3">
      <c r="A14" s="84"/>
      <c r="B14" s="97"/>
      <c r="C14" s="84"/>
      <c r="D14" s="65"/>
      <c r="E14" s="66"/>
      <c r="F14" s="67"/>
      <c r="G14" s="84"/>
      <c r="H14" s="84"/>
      <c r="I14" s="84"/>
      <c r="J14" s="84"/>
      <c r="K14" s="84"/>
      <c r="L14" s="84"/>
      <c r="M14" s="84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14.4" x14ac:dyDescent="0.3">
      <c r="A15" s="84"/>
      <c r="B15" s="97"/>
      <c r="C15" s="84"/>
      <c r="D15" s="65"/>
      <c r="E15" s="66"/>
      <c r="F15" s="67"/>
      <c r="G15" s="84"/>
      <c r="H15" s="84"/>
      <c r="I15" s="84"/>
      <c r="J15" s="84"/>
      <c r="K15" s="84"/>
      <c r="L15" s="84"/>
      <c r="M15" s="84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14.4" x14ac:dyDescent="0.3">
      <c r="A16" s="84"/>
      <c r="B16" s="97"/>
      <c r="C16" s="84"/>
      <c r="D16" s="65"/>
      <c r="E16" s="66"/>
      <c r="F16" s="67"/>
      <c r="G16" s="84"/>
      <c r="H16" s="84"/>
      <c r="I16" s="84"/>
      <c r="J16" s="84"/>
      <c r="K16" s="84"/>
      <c r="L16" s="84"/>
      <c r="M16" s="84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ht="14.4" x14ac:dyDescent="0.3">
      <c r="A17" s="84"/>
      <c r="B17" s="98"/>
      <c r="C17" s="62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14.4" x14ac:dyDescent="0.3">
      <c r="A18" s="84"/>
      <c r="B18" s="98"/>
      <c r="C18" s="62"/>
      <c r="D18" s="62"/>
      <c r="E18" s="62"/>
      <c r="F18" s="62"/>
      <c r="G18" s="84"/>
      <c r="H18" s="84"/>
      <c r="I18" s="84"/>
      <c r="J18" s="84"/>
      <c r="K18" s="84"/>
      <c r="L18" s="84"/>
      <c r="M18" s="84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ht="15" thickBot="1" x14ac:dyDescent="0.35">
      <c r="A19" s="84"/>
      <c r="B19" s="99"/>
      <c r="C19" s="62"/>
      <c r="D19" s="62"/>
      <c r="E19" s="62"/>
      <c r="F19" s="62"/>
      <c r="G19" s="84"/>
      <c r="H19" s="84"/>
      <c r="I19" s="84"/>
      <c r="J19" s="84"/>
      <c r="K19" s="84"/>
      <c r="L19" s="84"/>
      <c r="M19" s="84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5" thickBot="1" x14ac:dyDescent="0.35">
      <c r="A20" s="84"/>
      <c r="B20" s="68" t="str">
        <f>"Totaal                   "&amp;SUM(B7:B19)</f>
        <v>Totaal                   1210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3.8" x14ac:dyDescent="0.3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4.4" thickBot="1" x14ac:dyDescent="0.3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3.8" x14ac:dyDescent="0.3">
      <c r="A23" s="84"/>
      <c r="B23" s="95" t="s">
        <v>49</v>
      </c>
      <c r="C23" s="87"/>
      <c r="D23" s="87"/>
      <c r="E23" s="87"/>
      <c r="F23" s="87"/>
      <c r="G23" s="87"/>
      <c r="H23" s="87"/>
      <c r="I23" s="88"/>
      <c r="J23" s="84"/>
      <c r="K23" s="84"/>
      <c r="L23" s="84"/>
      <c r="M23" s="84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3.8" x14ac:dyDescent="0.3">
      <c r="A24" s="84"/>
      <c r="B24" s="89" t="s">
        <v>50</v>
      </c>
      <c r="C24" s="90"/>
      <c r="D24" s="90"/>
      <c r="E24" s="90"/>
      <c r="F24" s="90"/>
      <c r="G24" s="90"/>
      <c r="H24" s="90"/>
      <c r="I24" s="91"/>
      <c r="J24" s="84"/>
      <c r="K24" s="84"/>
      <c r="L24" s="84"/>
      <c r="M24" s="84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3.8" x14ac:dyDescent="0.3">
      <c r="A25" s="84"/>
      <c r="B25" s="89" t="s">
        <v>56</v>
      </c>
      <c r="C25" s="90"/>
      <c r="D25" s="90"/>
      <c r="E25" s="90"/>
      <c r="F25" s="90"/>
      <c r="G25" s="90"/>
      <c r="H25" s="90"/>
      <c r="I25" s="91"/>
      <c r="J25" s="84"/>
      <c r="K25" s="84"/>
      <c r="L25" s="84"/>
      <c r="M25" s="84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3.8" x14ac:dyDescent="0.3">
      <c r="A26" s="84"/>
      <c r="B26" s="89" t="s">
        <v>57</v>
      </c>
      <c r="C26" s="90"/>
      <c r="D26" s="90"/>
      <c r="E26" s="90"/>
      <c r="F26" s="90"/>
      <c r="G26" s="90"/>
      <c r="H26" s="90"/>
      <c r="I26" s="91"/>
      <c r="J26" s="84"/>
      <c r="K26" s="84"/>
      <c r="L26" s="84"/>
      <c r="M26" s="84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3.8" x14ac:dyDescent="0.3">
      <c r="A27" s="84"/>
      <c r="B27" s="89" t="s">
        <v>58</v>
      </c>
      <c r="C27" s="90"/>
      <c r="D27" s="90"/>
      <c r="E27" s="90"/>
      <c r="F27" s="90"/>
      <c r="G27" s="90"/>
      <c r="H27" s="90"/>
      <c r="I27" s="91"/>
      <c r="J27" s="84"/>
      <c r="K27" s="84"/>
      <c r="L27" s="84"/>
      <c r="M27" s="84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3.8" x14ac:dyDescent="0.3">
      <c r="A28" s="84"/>
      <c r="B28" s="89" t="s">
        <v>62</v>
      </c>
      <c r="C28" s="90"/>
      <c r="D28" s="90"/>
      <c r="E28" s="90"/>
      <c r="F28" s="90"/>
      <c r="G28" s="90"/>
      <c r="H28" s="90"/>
      <c r="I28" s="91"/>
      <c r="J28" s="84"/>
      <c r="K28" s="84"/>
      <c r="L28" s="84"/>
      <c r="M28" s="84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4.4" thickBot="1" x14ac:dyDescent="0.35">
      <c r="A29" s="84"/>
      <c r="B29" s="92" t="s">
        <v>53</v>
      </c>
      <c r="C29" s="93"/>
      <c r="D29" s="93"/>
      <c r="E29" s="93"/>
      <c r="F29" s="93"/>
      <c r="G29" s="93"/>
      <c r="H29" s="93"/>
      <c r="I29" s="94"/>
      <c r="J29" s="84"/>
      <c r="K29" s="84"/>
      <c r="L29" s="84"/>
      <c r="M29" s="84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13.8" x14ac:dyDescent="0.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3.8" x14ac:dyDescent="0.3">
      <c r="A31" s="84"/>
      <c r="B31" s="86" t="s">
        <v>59</v>
      </c>
      <c r="C31" s="86"/>
      <c r="D31" s="86"/>
      <c r="E31" s="86"/>
      <c r="F31" s="86"/>
      <c r="G31" s="86"/>
      <c r="H31" s="86"/>
      <c r="I31" s="86"/>
      <c r="J31" s="84"/>
      <c r="K31" s="84"/>
      <c r="L31" s="84"/>
      <c r="M31" s="84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3.8" x14ac:dyDescent="0.3">
      <c r="A32" s="84"/>
      <c r="B32" s="86" t="s">
        <v>60</v>
      </c>
      <c r="C32" s="86"/>
      <c r="D32" s="86"/>
      <c r="E32" s="86"/>
      <c r="F32" s="86"/>
      <c r="G32" s="86"/>
      <c r="H32" s="86"/>
      <c r="I32" s="86"/>
      <c r="J32" s="84"/>
      <c r="K32" s="84"/>
      <c r="L32" s="84"/>
      <c r="M32" s="84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3.8" x14ac:dyDescent="0.3">
      <c r="A33" s="84"/>
      <c r="B33" s="86" t="s">
        <v>54</v>
      </c>
      <c r="C33" s="86"/>
      <c r="D33" s="86"/>
      <c r="E33" s="86"/>
      <c r="F33" s="86"/>
      <c r="G33" s="86"/>
      <c r="H33" s="86"/>
      <c r="I33" s="86"/>
      <c r="J33" s="84"/>
      <c r="K33" s="84"/>
      <c r="L33" s="84"/>
      <c r="M33" s="84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3.8" x14ac:dyDescent="0.3">
      <c r="A34" s="84"/>
      <c r="B34" s="86" t="s">
        <v>55</v>
      </c>
      <c r="C34" s="86"/>
      <c r="D34" s="86"/>
      <c r="E34" s="86"/>
      <c r="F34" s="86"/>
      <c r="G34" s="86"/>
      <c r="H34" s="86"/>
      <c r="I34" s="86"/>
      <c r="J34" s="84"/>
      <c r="K34" s="84"/>
      <c r="L34" s="84"/>
      <c r="M34" s="84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ht="13.8" x14ac:dyDescent="0.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13.8" x14ac:dyDescent="0.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ht="13.8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3.8" x14ac:dyDescent="0.3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13.8" x14ac:dyDescent="0.3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3.8" x14ac:dyDescent="0.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3.8" x14ac:dyDescent="0.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ht="13.8" x14ac:dyDescent="0.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13.8" x14ac:dyDescent="0.3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ht="13.8" x14ac:dyDescent="0.3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ht="13.8" x14ac:dyDescent="0.3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3.8" x14ac:dyDescent="0.3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</sheetData>
  <mergeCells count="1">
    <mergeCell ref="B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Z1048565"/>
  <sheetViews>
    <sheetView workbookViewId="0">
      <selection activeCell="E28" sqref="E28"/>
    </sheetView>
  </sheetViews>
  <sheetFormatPr defaultColWidth="8.77734375" defaultRowHeight="13.2" x14ac:dyDescent="0.25"/>
  <cols>
    <col min="2" max="2" width="23.77734375" bestFit="1" customWidth="1"/>
    <col min="5" max="6" width="10.33203125" bestFit="1" customWidth="1"/>
    <col min="7" max="10" width="11.33203125" bestFit="1" customWidth="1"/>
  </cols>
  <sheetData>
    <row r="1" spans="1:26" ht="15.6" x14ac:dyDescent="0.3">
      <c r="A1" s="1"/>
      <c r="B1" s="2"/>
      <c r="C1" s="1"/>
      <c r="D1" s="1"/>
      <c r="E1" s="1"/>
      <c r="F1" s="1"/>
      <c r="G1" s="1"/>
      <c r="H1" s="1"/>
    </row>
    <row r="2" spans="1:26" ht="15.6" x14ac:dyDescent="0.3">
      <c r="A2" s="3"/>
      <c r="B2" s="4"/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6" x14ac:dyDescent="0.3">
      <c r="A3" s="1"/>
      <c r="B3" s="7" t="s">
        <v>17</v>
      </c>
      <c r="C3" s="8">
        <v>50000</v>
      </c>
      <c r="D3" s="8">
        <v>75000</v>
      </c>
      <c r="E3" s="8">
        <v>100000</v>
      </c>
      <c r="F3" s="8">
        <v>150000</v>
      </c>
      <c r="G3" s="8">
        <v>200000</v>
      </c>
      <c r="H3" s="8">
        <v>350000</v>
      </c>
      <c r="I3" s="8">
        <v>500000</v>
      </c>
      <c r="J3" s="8">
        <v>1000000</v>
      </c>
    </row>
    <row r="4" spans="1:26" ht="15.6" x14ac:dyDescent="0.3">
      <c r="A4" s="1"/>
      <c r="B4" s="7" t="s">
        <v>2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</row>
    <row r="5" spans="1:26" ht="15.6" x14ac:dyDescent="0.3">
      <c r="A5" s="1"/>
      <c r="B5" s="7" t="s">
        <v>3</v>
      </c>
      <c r="C5" s="9">
        <v>0.05</v>
      </c>
      <c r="D5" s="9">
        <v>0.05</v>
      </c>
      <c r="E5" s="9">
        <v>0.05</v>
      </c>
      <c r="F5" s="9">
        <v>0.05</v>
      </c>
      <c r="G5" s="9">
        <v>0.08</v>
      </c>
      <c r="H5" s="9">
        <v>0.09</v>
      </c>
      <c r="I5" s="9">
        <v>0.11</v>
      </c>
      <c r="J5" s="9">
        <v>0.17</v>
      </c>
    </row>
    <row r="6" spans="1:26" ht="15.6" x14ac:dyDescent="0.3">
      <c r="A6" s="1"/>
      <c r="B6" s="7" t="s">
        <v>4</v>
      </c>
      <c r="C6" s="9">
        <v>0.55000000000000004</v>
      </c>
      <c r="D6" s="9">
        <v>0.47</v>
      </c>
      <c r="E6" s="9">
        <v>0.43</v>
      </c>
      <c r="F6" s="9">
        <v>0.4</v>
      </c>
      <c r="G6" s="9">
        <v>0.25</v>
      </c>
      <c r="H6" s="9">
        <v>0.23</v>
      </c>
      <c r="I6" s="9">
        <v>0.17</v>
      </c>
      <c r="J6" s="9">
        <v>0.1</v>
      </c>
    </row>
    <row r="7" spans="1:26" ht="15.6" x14ac:dyDescent="0.3">
      <c r="A7" s="1"/>
      <c r="B7" s="7" t="s">
        <v>5</v>
      </c>
      <c r="C7" s="9">
        <v>0.1</v>
      </c>
      <c r="D7" s="9">
        <v>0.18</v>
      </c>
      <c r="E7" s="9">
        <v>0.22</v>
      </c>
      <c r="F7" s="9">
        <v>0.25</v>
      </c>
      <c r="G7" s="9">
        <v>0.31</v>
      </c>
      <c r="H7" s="9">
        <v>0.28000000000000003</v>
      </c>
      <c r="I7" s="9">
        <v>0.23</v>
      </c>
      <c r="J7" s="9">
        <v>0.18</v>
      </c>
    </row>
    <row r="8" spans="1:26" ht="15.6" x14ac:dyDescent="0.3">
      <c r="A8" s="1"/>
      <c r="B8" s="7" t="s">
        <v>6</v>
      </c>
      <c r="C8" s="9">
        <v>0.3</v>
      </c>
      <c r="D8" s="9">
        <v>0.3</v>
      </c>
      <c r="E8" s="9">
        <v>0.3</v>
      </c>
      <c r="F8" s="9">
        <v>0.3</v>
      </c>
      <c r="G8" s="9">
        <v>0.36</v>
      </c>
      <c r="H8" s="9">
        <v>0.4</v>
      </c>
      <c r="I8" s="9">
        <v>0.49</v>
      </c>
      <c r="J8" s="9">
        <v>0.55000000000000004</v>
      </c>
    </row>
    <row r="9" spans="1:26" ht="8.25" customHeight="1" x14ac:dyDescent="0.3">
      <c r="A9" s="1"/>
      <c r="B9" s="4"/>
      <c r="C9" s="10"/>
      <c r="D9" s="10"/>
      <c r="E9" s="10"/>
      <c r="F9" s="10"/>
      <c r="G9" s="10"/>
      <c r="H9" s="10"/>
      <c r="I9" s="10"/>
      <c r="J9" s="10"/>
    </row>
    <row r="10" spans="1:26" ht="15.6" x14ac:dyDescent="0.3">
      <c r="A10" s="1"/>
      <c r="B10" s="4"/>
      <c r="C10" s="11">
        <f t="shared" ref="C10:H10" si="0">SUM(C5:C8)</f>
        <v>1</v>
      </c>
      <c r="D10" s="11">
        <f t="shared" si="0"/>
        <v>1</v>
      </c>
      <c r="E10" s="11">
        <f t="shared" si="0"/>
        <v>1</v>
      </c>
      <c r="F10" s="11">
        <f t="shared" si="0"/>
        <v>1</v>
      </c>
      <c r="G10" s="11">
        <f t="shared" si="0"/>
        <v>1</v>
      </c>
      <c r="H10" s="11">
        <f t="shared" si="0"/>
        <v>1</v>
      </c>
      <c r="I10" s="11">
        <f t="shared" ref="I10:J10" si="1">SUM(I5:I8)</f>
        <v>1</v>
      </c>
      <c r="J10" s="11">
        <f t="shared" si="1"/>
        <v>1</v>
      </c>
    </row>
    <row r="13" spans="1:26" x14ac:dyDescent="0.25">
      <c r="B13" t="s">
        <v>18</v>
      </c>
      <c r="C13" s="13">
        <v>2500</v>
      </c>
      <c r="D13" s="13">
        <v>5000</v>
      </c>
      <c r="E13" s="13">
        <v>10000</v>
      </c>
      <c r="F13" s="13">
        <v>20000</v>
      </c>
      <c r="G13" s="13">
        <v>50000</v>
      </c>
      <c r="H13" s="13">
        <v>60000</v>
      </c>
      <c r="I13" s="13">
        <v>100000</v>
      </c>
    </row>
    <row r="1048565" ht="15.75" customHeight="1" x14ac:dyDescent="0.25"/>
  </sheetData>
  <pageMargins left="0.74791666666666701" right="0.74791666666666701" top="0.98402777777777795" bottom="0.9840277777777779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3832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Toelichting</vt:lpstr>
      <vt:lpstr>Profit Assessment</vt:lpstr>
      <vt:lpstr>Profit First Verdeling </vt:lpstr>
      <vt:lpstr>PF Percentages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Knakenstein</dc:creator>
  <cp:lastModifiedBy>Willy</cp:lastModifiedBy>
  <cp:revision>2</cp:revision>
  <cp:lastPrinted>2017-04-24T11:02:47Z</cp:lastPrinted>
  <dcterms:created xsi:type="dcterms:W3CDTF">2015-05-08T05:30:16Z</dcterms:created>
  <dcterms:modified xsi:type="dcterms:W3CDTF">2020-05-05T12:11:50Z</dcterms:modified>
  <dc:language>en-US</dc:language>
</cp:coreProperties>
</file>